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ebruiker\OneDrive\Documenten\restauratiefonds Nicolaaskerk\2023\"/>
    </mc:Choice>
  </mc:AlternateContent>
  <xr:revisionPtr revIDLastSave="0" documentId="8_{E046CC96-6827-48B7-B548-1AA2F1D3E30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s - jaarrekening" sheetId="2" r:id="rId1"/>
    <sheet name="BATEN EN LASTEN" sheetId="3" r:id="rId2"/>
  </sheets>
  <definedNames>
    <definedName name="_xlnm.Print_Area" localSheetId="0">'Balans - jaarrekening'!$A$1:$D$47</definedName>
    <definedName name="_xlnm.Print_Area" localSheetId="1">'BATEN EN LASTEN'!$B$1:$K$32</definedName>
  </definedNames>
  <calcPr calcId="191029" iterateDelta="1E-4"/>
  <fileRecoveryPr repairLoad="1"/>
</workbook>
</file>

<file path=xl/calcChain.xml><?xml version="1.0" encoding="utf-8"?>
<calcChain xmlns="http://schemas.openxmlformats.org/spreadsheetml/2006/main">
  <c r="D22" i="2" l="1"/>
  <c r="C10" i="2" l="1"/>
  <c r="C17" i="2"/>
  <c r="C24" i="2"/>
  <c r="C7" i="2" s="1"/>
  <c r="C8" i="2" s="1"/>
  <c r="C28" i="2"/>
  <c r="C30" i="2"/>
  <c r="C39" i="2"/>
  <c r="C47" i="2"/>
  <c r="D42" i="2"/>
  <c r="D10" i="2"/>
  <c r="C21" i="2" l="1"/>
  <c r="D36" i="2"/>
  <c r="D44" i="2"/>
  <c r="G12" i="3"/>
  <c r="D35" i="2"/>
  <c r="D28" i="2"/>
  <c r="B14" i="2" l="1"/>
  <c r="D15" i="2" s="1"/>
  <c r="D17" i="2" s="1"/>
  <c r="L23" i="3"/>
  <c r="A12" i="2"/>
  <c r="D30" i="2" l="1"/>
  <c r="D24" i="2"/>
  <c r="D21" i="2" s="1"/>
  <c r="D7" i="2" l="1"/>
  <c r="D8" i="2" s="1"/>
  <c r="E17" i="2" s="1"/>
  <c r="D30" i="3" l="1"/>
  <c r="E30" i="3"/>
  <c r="F30" i="3"/>
  <c r="I30" i="3"/>
  <c r="J30" i="3"/>
  <c r="D37" i="2" s="1"/>
  <c r="K30" i="3"/>
  <c r="D47" i="2" l="1"/>
  <c r="J37" i="3"/>
  <c r="D39" i="2"/>
  <c r="F31" i="3"/>
  <c r="F32" i="3" s="1"/>
  <c r="K31" i="3"/>
  <c r="K32" i="3" s="1"/>
</calcChain>
</file>

<file path=xl/sharedStrings.xml><?xml version="1.0" encoding="utf-8"?>
<sst xmlns="http://schemas.openxmlformats.org/spreadsheetml/2006/main" count="74" uniqueCount="55">
  <si>
    <t>Bankkosten</t>
  </si>
  <si>
    <t>Totaal</t>
  </si>
  <si>
    <t>Datum</t>
  </si>
  <si>
    <t>omschrijving</t>
  </si>
  <si>
    <t>Bedrag</t>
  </si>
  <si>
    <t>Stichting tot Restauratie van de H.Nicolaaskerk te Helvoirt</t>
  </si>
  <si>
    <t>Rode bussen</t>
  </si>
  <si>
    <t>Donaties</t>
  </si>
  <si>
    <t>andere opbrengsten</t>
  </si>
  <si>
    <t>Website</t>
  </si>
  <si>
    <t>Totaal baten</t>
  </si>
  <si>
    <t>QWEB</t>
  </si>
  <si>
    <t>Balans</t>
  </si>
  <si>
    <t>ACTIVA</t>
  </si>
  <si>
    <t>Vlottende activa</t>
  </si>
  <si>
    <t>Liquide middelen</t>
  </si>
  <si>
    <t>PASSIVA</t>
  </si>
  <si>
    <t>Kortlopende schulden</t>
  </si>
  <si>
    <t>De liquide middelen betreffen:</t>
  </si>
  <si>
    <t>EXPLOITATIEREKENING</t>
  </si>
  <si>
    <t>Lasten</t>
  </si>
  <si>
    <t xml:space="preserve">Rekening </t>
  </si>
  <si>
    <t>Baten</t>
  </si>
  <si>
    <t>Saldo</t>
  </si>
  <si>
    <t xml:space="preserve">Bankkosten </t>
  </si>
  <si>
    <t>Nog te verrekenen posten</t>
  </si>
  <si>
    <t>Te verrekenen met kerkbestuur</t>
  </si>
  <si>
    <t>M van Echteld</t>
  </si>
  <si>
    <t xml:space="preserve">Rekening courant Rabo bank </t>
  </si>
  <si>
    <t xml:space="preserve">Deposito rekening Rabo bank </t>
  </si>
  <si>
    <t>dec</t>
  </si>
  <si>
    <t>jan</t>
  </si>
  <si>
    <t>febr</t>
  </si>
  <si>
    <t>mrt</t>
  </si>
  <si>
    <t>april</t>
  </si>
  <si>
    <t>mei</t>
  </si>
  <si>
    <t>juni</t>
  </si>
  <si>
    <t>juli</t>
  </si>
  <si>
    <t>aug</t>
  </si>
  <si>
    <t>sept</t>
  </si>
  <si>
    <t>okt</t>
  </si>
  <si>
    <t>nov</t>
  </si>
  <si>
    <t>Baten 2021</t>
  </si>
  <si>
    <t>Lasten 2021</t>
  </si>
  <si>
    <t>Per 31 dec 2022</t>
  </si>
  <si>
    <t>31-12 2022</t>
  </si>
  <si>
    <t>Jaarrekening 2023</t>
  </si>
  <si>
    <t xml:space="preserve">rondleiding </t>
  </si>
  <si>
    <t>boek B van Baast</t>
  </si>
  <si>
    <t>31-012</t>
  </si>
  <si>
    <t>rente</t>
  </si>
  <si>
    <t>Rente</t>
  </si>
  <si>
    <t>31-12 2023</t>
  </si>
  <si>
    <t>Saldo 2023</t>
  </si>
  <si>
    <t>Per 31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</si>
</sst>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[$-413]d/mmm/yyyy;@"/>
    <numFmt numFmtId="166" formatCode="_ * #,##0_ ;_ * \-#,##0_ ;_ * &quot;-&quot;??_ ;_ @_ "/>
  </numFmts>
  <fonts count="15" x14ac:knownFonts="1">
    <font>
      <sz val="12"/>
      <color theme="1"/>
      <name val="Verdana"/>
      <family val="2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sz val="8"/>
      <name val="Verdana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Verdana"/>
      <family val="2"/>
      <charset val="204"/>
    </font>
    <font>
      <b/>
      <sz val="12"/>
      <name val="Arial"/>
      <family val="2"/>
    </font>
    <font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0" applyNumberFormat="1"/>
    <xf numFmtId="4" fontId="4" fillId="0" borderId="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/>
    <xf numFmtId="4" fontId="6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/>
    <xf numFmtId="3" fontId="6" fillId="0" borderId="6" xfId="0" applyNumberFormat="1" applyFont="1" applyBorder="1"/>
    <xf numFmtId="3" fontId="6" fillId="0" borderId="0" xfId="0" applyNumberFormat="1" applyFont="1"/>
    <xf numFmtId="3" fontId="6" fillId="0" borderId="7" xfId="0" applyNumberFormat="1" applyFont="1" applyBorder="1" applyAlignment="1">
      <alignment horizontal="center"/>
    </xf>
    <xf numFmtId="3" fontId="6" fillId="0" borderId="8" xfId="0" applyNumberFormat="1" applyFont="1" applyBorder="1"/>
    <xf numFmtId="3" fontId="6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4" xfId="0" applyNumberFormat="1" applyFont="1" applyBorder="1"/>
    <xf numFmtId="3" fontId="6" fillId="0" borderId="13" xfId="0" applyNumberFormat="1" applyFont="1" applyBorder="1"/>
    <xf numFmtId="0" fontId="6" fillId="0" borderId="2" xfId="0" applyFont="1" applyBorder="1"/>
    <xf numFmtId="3" fontId="6" fillId="0" borderId="2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3" fontId="9" fillId="0" borderId="0" xfId="0" applyNumberFormat="1" applyFont="1"/>
    <xf numFmtId="0" fontId="8" fillId="0" borderId="0" xfId="0" applyFont="1"/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10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16" xfId="0" applyNumberFormat="1" applyFont="1" applyBorder="1"/>
    <xf numFmtId="0" fontId="0" fillId="0" borderId="17" xfId="0" applyBorder="1"/>
    <xf numFmtId="0" fontId="10" fillId="0" borderId="0" xfId="0" applyFont="1"/>
    <xf numFmtId="0" fontId="11" fillId="0" borderId="0" xfId="0" applyFont="1"/>
    <xf numFmtId="165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11" fillId="0" borderId="0" xfId="0" applyNumberFormat="1" applyFont="1"/>
    <xf numFmtId="44" fontId="11" fillId="0" borderId="0" xfId="0" applyNumberFormat="1" applyFont="1"/>
    <xf numFmtId="43" fontId="11" fillId="0" borderId="0" xfId="0" applyNumberFormat="1" applyFont="1"/>
    <xf numFmtId="164" fontId="11" fillId="0" borderId="1" xfId="0" applyNumberFormat="1" applyFont="1" applyBorder="1"/>
    <xf numFmtId="164" fontId="10" fillId="0" borderId="0" xfId="0" applyNumberFormat="1" applyFont="1"/>
    <xf numFmtId="0" fontId="12" fillId="0" borderId="2" xfId="0" applyFont="1" applyBorder="1"/>
    <xf numFmtId="0" fontId="13" fillId="0" borderId="0" xfId="0" applyFont="1"/>
    <xf numFmtId="3" fontId="6" fillId="0" borderId="20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3" fontId="6" fillId="0" borderId="20" xfId="0" applyNumberFormat="1" applyFont="1" applyBorder="1"/>
    <xf numFmtId="3" fontId="6" fillId="0" borderId="22" xfId="0" applyNumberFormat="1" applyFont="1" applyBorder="1"/>
    <xf numFmtId="3" fontId="6" fillId="0" borderId="21" xfId="0" applyNumberFormat="1" applyFont="1" applyBorder="1"/>
    <xf numFmtId="39" fontId="6" fillId="0" borderId="0" xfId="0" applyNumberFormat="1" applyFont="1"/>
    <xf numFmtId="3" fontId="6" fillId="0" borderId="9" xfId="0" applyNumberFormat="1" applyFont="1" applyBorder="1"/>
    <xf numFmtId="14" fontId="11" fillId="0" borderId="0" xfId="0" applyNumberFormat="1" applyFont="1"/>
    <xf numFmtId="166" fontId="5" fillId="0" borderId="2" xfId="255" applyNumberFormat="1" applyFont="1" applyBorder="1"/>
    <xf numFmtId="166" fontId="5" fillId="0" borderId="0" xfId="255" applyNumberFormat="1" applyFont="1" applyBorder="1"/>
    <xf numFmtId="166" fontId="0" fillId="0" borderId="0" xfId="255" applyNumberFormat="1" applyFont="1"/>
    <xf numFmtId="166" fontId="6" fillId="0" borderId="0" xfId="255" applyNumberFormat="1" applyFont="1" applyProtection="1"/>
    <xf numFmtId="166" fontId="6" fillId="0" borderId="5" xfId="255" applyNumberFormat="1" applyFont="1" applyBorder="1"/>
    <xf numFmtId="166" fontId="6" fillId="0" borderId="0" xfId="255" applyNumberFormat="1" applyFont="1" applyBorder="1"/>
    <xf numFmtId="166" fontId="6" fillId="0" borderId="2" xfId="255" applyNumberFormat="1" applyFont="1" applyBorder="1" applyAlignment="1">
      <alignment horizontal="center"/>
    </xf>
    <xf numFmtId="166" fontId="6" fillId="0" borderId="0" xfId="255" applyNumberFormat="1" applyFont="1" applyBorder="1" applyAlignment="1">
      <alignment horizontal="center"/>
    </xf>
    <xf numFmtId="166" fontId="6" fillId="0" borderId="19" xfId="255" applyNumberFormat="1" applyFont="1" applyBorder="1" applyProtection="1"/>
    <xf numFmtId="166" fontId="6" fillId="0" borderId="18" xfId="255" applyNumberFormat="1" applyFont="1" applyBorder="1"/>
    <xf numFmtId="166" fontId="6" fillId="0" borderId="16" xfId="255" applyNumberFormat="1" applyFont="1" applyBorder="1"/>
    <xf numFmtId="3" fontId="0" fillId="0" borderId="0" xfId="0" applyNumberFormat="1"/>
    <xf numFmtId="166" fontId="0" fillId="0" borderId="0" xfId="255" applyNumberFormat="1" applyFont="1" applyBorder="1"/>
    <xf numFmtId="166" fontId="6" fillId="0" borderId="4" xfId="255" applyNumberFormat="1" applyFont="1" applyBorder="1" applyProtection="1"/>
    <xf numFmtId="166" fontId="6" fillId="0" borderId="0" xfId="255" applyNumberFormat="1" applyFont="1" applyBorder="1" applyAlignment="1" applyProtection="1">
      <alignment horizontal="center"/>
    </xf>
    <xf numFmtId="166" fontId="6" fillId="0" borderId="0" xfId="255" applyNumberFormat="1" applyFont="1" applyBorder="1" applyProtection="1"/>
    <xf numFmtId="39" fontId="6" fillId="0" borderId="0" xfId="0" applyNumberFormat="1" applyFont="1" applyAlignment="1">
      <alignment horizontal="center"/>
    </xf>
    <xf numFmtId="0" fontId="0" fillId="0" borderId="16" xfId="0" applyBorder="1"/>
    <xf numFmtId="3" fontId="6" fillId="0" borderId="23" xfId="0" applyNumberFormat="1" applyFont="1" applyBorder="1"/>
    <xf numFmtId="166" fontId="6" fillId="0" borderId="24" xfId="255" applyNumberFormat="1" applyFont="1" applyBorder="1"/>
    <xf numFmtId="166" fontId="6" fillId="0" borderId="8" xfId="255" applyNumberFormat="1" applyFont="1" applyBorder="1" applyAlignment="1" applyProtection="1">
      <alignment horizontal="center"/>
    </xf>
  </cellXfs>
  <cellStyles count="256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Komma" xfId="255" builtinId="3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="115" zoomScaleNormal="125" zoomScaleSheetLayoutView="115" zoomScalePageLayoutView="125" workbookViewId="0">
      <selection activeCell="D23" sqref="D23"/>
    </sheetView>
  </sheetViews>
  <sheetFormatPr defaultColWidth="11.09765625" defaultRowHeight="15" x14ac:dyDescent="0.2"/>
  <cols>
    <col min="2" max="2" width="20.19921875" style="54" customWidth="1"/>
    <col min="3" max="4" width="12.5" customWidth="1"/>
    <col min="5" max="5" width="16.5" customWidth="1"/>
    <col min="6" max="6" width="16.796875" customWidth="1"/>
    <col min="7" max="7" width="14.796875" style="1" customWidth="1"/>
    <col min="8" max="8" width="13.796875" customWidth="1"/>
    <col min="9" max="9" width="16.5" customWidth="1"/>
    <col min="10" max="10" width="9.5" customWidth="1"/>
    <col min="12" max="12" width="13.5" customWidth="1"/>
  </cols>
  <sheetData>
    <row r="1" spans="1:8" ht="21.6" customHeight="1" thickBot="1" x14ac:dyDescent="0.25">
      <c r="A1" s="42" t="s">
        <v>5</v>
      </c>
      <c r="B1" s="52"/>
      <c r="C1" s="2"/>
      <c r="D1" s="2"/>
    </row>
    <row r="2" spans="1:8" ht="21.6" customHeight="1" thickTop="1" x14ac:dyDescent="0.25">
      <c r="A2" s="43" t="s">
        <v>46</v>
      </c>
      <c r="B2" s="53"/>
      <c r="C2" s="3"/>
      <c r="D2" s="3"/>
    </row>
    <row r="3" spans="1:8" ht="21.6" customHeight="1" x14ac:dyDescent="0.25">
      <c r="A3" s="4"/>
      <c r="B3" s="53"/>
      <c r="C3" s="3"/>
      <c r="D3" s="3"/>
    </row>
    <row r="4" spans="1:8" ht="18" x14ac:dyDescent="0.25">
      <c r="A4" s="4" t="s">
        <v>12</v>
      </c>
      <c r="B4" s="64"/>
      <c r="C4" s="5"/>
      <c r="D4" s="5"/>
    </row>
    <row r="5" spans="1:8" x14ac:dyDescent="0.2">
      <c r="A5" s="24" t="s">
        <v>13</v>
      </c>
      <c r="B5" s="65"/>
      <c r="C5" s="6" t="s">
        <v>45</v>
      </c>
      <c r="D5" s="6" t="s">
        <v>52</v>
      </c>
    </row>
    <row r="6" spans="1:8" x14ac:dyDescent="0.2">
      <c r="A6" s="24" t="s">
        <v>14</v>
      </c>
      <c r="B6" s="56"/>
      <c r="C6" s="7"/>
      <c r="D6" s="7"/>
    </row>
    <row r="7" spans="1:8" x14ac:dyDescent="0.2">
      <c r="A7" s="21"/>
      <c r="B7" s="56" t="s">
        <v>15</v>
      </c>
      <c r="C7" s="7">
        <f>+C24</f>
        <v>6491.41</v>
      </c>
      <c r="D7" s="7">
        <f>+D24</f>
        <v>6488.0999999999995</v>
      </c>
    </row>
    <row r="8" spans="1:8" ht="15.75" thickBot="1" x14ac:dyDescent="0.25">
      <c r="A8" s="21"/>
      <c r="B8" s="66" t="s">
        <v>1</v>
      </c>
      <c r="C8" s="8">
        <f>SUM(C6:C7)</f>
        <v>6491.41</v>
      </c>
      <c r="D8" s="8">
        <f>SUM(D6:D7)</f>
        <v>6488.0999999999995</v>
      </c>
    </row>
    <row r="9" spans="1:8" ht="15.75" thickTop="1" x14ac:dyDescent="0.2">
      <c r="A9" s="21"/>
      <c r="B9" s="67"/>
      <c r="C9" s="9"/>
      <c r="D9" s="9"/>
    </row>
    <row r="10" spans="1:8" x14ac:dyDescent="0.2">
      <c r="A10" s="24" t="s">
        <v>16</v>
      </c>
      <c r="B10" s="67"/>
      <c r="C10" s="6" t="str">
        <f>+C5</f>
        <v>31-12 2022</v>
      </c>
      <c r="D10" s="6" t="str">
        <f>+D5</f>
        <v>31-12 2023</v>
      </c>
    </row>
    <row r="11" spans="1:8" x14ac:dyDescent="0.2">
      <c r="A11" s="24" t="s">
        <v>17</v>
      </c>
      <c r="B11" s="57"/>
      <c r="C11" s="70"/>
      <c r="D11" s="7"/>
    </row>
    <row r="12" spans="1:8" x14ac:dyDescent="0.2">
      <c r="A12" s="21" t="str">
        <f>+A29</f>
        <v>Te verrekenen met kerkbestuur</v>
      </c>
      <c r="B12" s="57"/>
      <c r="C12" s="47"/>
      <c r="D12" s="7"/>
      <c r="G12"/>
      <c r="H12" s="1"/>
    </row>
    <row r="13" spans="1:8" x14ac:dyDescent="0.2">
      <c r="A13" s="21" t="s">
        <v>44</v>
      </c>
      <c r="B13" s="57">
        <v>6491</v>
      </c>
      <c r="C13" s="47"/>
      <c r="D13" s="29"/>
      <c r="G13"/>
      <c r="H13" s="1"/>
    </row>
    <row r="14" spans="1:8" x14ac:dyDescent="0.2">
      <c r="A14" s="21" t="s">
        <v>53</v>
      </c>
      <c r="B14" s="57">
        <f>+D38</f>
        <v>-3</v>
      </c>
      <c r="C14" s="69"/>
      <c r="D14" s="69"/>
      <c r="G14"/>
      <c r="H14" s="1"/>
    </row>
    <row r="15" spans="1:8" x14ac:dyDescent="0.2">
      <c r="A15" s="21" t="s">
        <v>54</v>
      </c>
      <c r="B15" s="57"/>
      <c r="C15" s="29">
        <v>6491</v>
      </c>
      <c r="D15" s="29">
        <f>+B13+B14</f>
        <v>6488</v>
      </c>
      <c r="G15"/>
      <c r="H15" s="1"/>
    </row>
    <row r="16" spans="1:8" x14ac:dyDescent="0.2">
      <c r="A16" s="21"/>
      <c r="B16" s="57"/>
      <c r="C16" s="29"/>
      <c r="D16" s="29"/>
      <c r="G16"/>
      <c r="H16" s="1"/>
    </row>
    <row r="17" spans="1:8" ht="15.75" thickBot="1" x14ac:dyDescent="0.25">
      <c r="A17" s="68" t="s">
        <v>1</v>
      </c>
      <c r="B17" s="59"/>
      <c r="C17" s="8">
        <f>SUM(C12:C16)</f>
        <v>6491</v>
      </c>
      <c r="D17" s="8">
        <f>SUM(D12:D16)</f>
        <v>6488</v>
      </c>
      <c r="E17" s="63">
        <f>+D17-D8</f>
        <v>-9.9999999999454303E-2</v>
      </c>
      <c r="G17"/>
      <c r="H17" s="1"/>
    </row>
    <row r="18" spans="1:8" ht="15.75" thickTop="1" x14ac:dyDescent="0.2">
      <c r="A18" s="21"/>
      <c r="B18" s="57"/>
      <c r="C18" s="50"/>
      <c r="D18" s="50"/>
      <c r="E18" s="9"/>
      <c r="G18"/>
      <c r="H18" s="1"/>
    </row>
    <row r="19" spans="1:8" x14ac:dyDescent="0.2">
      <c r="A19" s="24" t="s">
        <v>13</v>
      </c>
      <c r="B19" s="67"/>
      <c r="C19" s="12"/>
      <c r="D19" s="12"/>
    </row>
    <row r="20" spans="1:8" x14ac:dyDescent="0.2">
      <c r="A20" s="24" t="s">
        <v>15</v>
      </c>
      <c r="B20" s="64"/>
      <c r="C20" s="12"/>
      <c r="D20" s="12"/>
    </row>
    <row r="21" spans="1:8" x14ac:dyDescent="0.2">
      <c r="A21" s="49" t="s">
        <v>18</v>
      </c>
      <c r="B21" s="64"/>
      <c r="C21" s="13">
        <f>C24</f>
        <v>6491.41</v>
      </c>
      <c r="D21" s="13">
        <f>D24</f>
        <v>6488.0999999999995</v>
      </c>
    </row>
    <row r="22" spans="1:8" x14ac:dyDescent="0.2">
      <c r="A22" s="49" t="s">
        <v>28</v>
      </c>
      <c r="B22" s="64"/>
      <c r="C22" s="14">
        <v>5045.1099999999997</v>
      </c>
      <c r="D22" s="14">
        <f>4791.36+250</f>
        <v>5041.3599999999997</v>
      </c>
    </row>
    <row r="23" spans="1:8" x14ac:dyDescent="0.2">
      <c r="A23" s="49" t="s">
        <v>29</v>
      </c>
      <c r="B23" s="64"/>
      <c r="C23" s="15">
        <v>1446.3</v>
      </c>
      <c r="D23" s="15">
        <v>1446.74</v>
      </c>
    </row>
    <row r="24" spans="1:8" x14ac:dyDescent="0.2">
      <c r="A24" s="49"/>
      <c r="B24" s="64"/>
      <c r="C24" s="16">
        <f>SUM(C22:C23)</f>
        <v>6491.41</v>
      </c>
      <c r="D24" s="16">
        <f>SUM(D22:D23)</f>
        <v>6488.0999999999995</v>
      </c>
    </row>
    <row r="25" spans="1:8" x14ac:dyDescent="0.2">
      <c r="A25" s="24" t="s">
        <v>16</v>
      </c>
      <c r="B25" s="67"/>
      <c r="C25" s="12"/>
      <c r="D25" s="12"/>
    </row>
    <row r="26" spans="1:8" x14ac:dyDescent="0.2">
      <c r="A26" s="21"/>
      <c r="B26" s="57"/>
      <c r="C26" s="12"/>
      <c r="D26" s="12"/>
    </row>
    <row r="27" spans="1:8" x14ac:dyDescent="0.2">
      <c r="A27" s="24" t="s">
        <v>17</v>
      </c>
      <c r="B27" s="57"/>
      <c r="C27" s="12"/>
      <c r="D27" s="12"/>
    </row>
    <row r="28" spans="1:8" x14ac:dyDescent="0.2">
      <c r="A28" s="24" t="s">
        <v>25</v>
      </c>
      <c r="B28" s="64"/>
      <c r="C28" s="6" t="str">
        <f>+C5</f>
        <v>31-12 2022</v>
      </c>
      <c r="D28" s="6" t="str">
        <f>+D5</f>
        <v>31-12 2023</v>
      </c>
    </row>
    <row r="29" spans="1:8" x14ac:dyDescent="0.2">
      <c r="A29" s="21" t="s">
        <v>26</v>
      </c>
      <c r="B29" s="64"/>
      <c r="C29" s="17">
        <v>6491</v>
      </c>
      <c r="D29" s="17">
        <v>6488</v>
      </c>
    </row>
    <row r="30" spans="1:8" x14ac:dyDescent="0.2">
      <c r="A30" s="22" t="s">
        <v>1</v>
      </c>
      <c r="C30" s="18">
        <f>SUM(C29:C29)</f>
        <v>6491</v>
      </c>
      <c r="D30" s="18">
        <f>SUM(D29:D29)</f>
        <v>6488</v>
      </c>
    </row>
    <row r="31" spans="1:8" ht="15.75" thickBot="1" x14ac:dyDescent="0.25">
      <c r="A31" s="19"/>
      <c r="B31" s="58"/>
      <c r="C31" s="20"/>
      <c r="D31" s="20"/>
    </row>
    <row r="32" spans="1:8" ht="15.75" thickTop="1" x14ac:dyDescent="0.2">
      <c r="A32" s="21"/>
      <c r="B32" s="59"/>
      <c r="C32" s="12"/>
      <c r="D32" s="12"/>
    </row>
    <row r="33" spans="1:5" ht="20.25" x14ac:dyDescent="0.3">
      <c r="A33" s="4" t="s">
        <v>19</v>
      </c>
      <c r="C33" s="23"/>
      <c r="D33" s="23"/>
    </row>
    <row r="34" spans="1:5" x14ac:dyDescent="0.2">
      <c r="A34" s="24" t="s">
        <v>20</v>
      </c>
      <c r="B34" s="55"/>
      <c r="C34" s="44" t="s">
        <v>21</v>
      </c>
      <c r="D34" s="10" t="s">
        <v>21</v>
      </c>
    </row>
    <row r="35" spans="1:5" x14ac:dyDescent="0.2">
      <c r="A35" s="21"/>
      <c r="B35" s="55"/>
      <c r="C35" s="45">
        <v>2022</v>
      </c>
      <c r="D35" s="25">
        <f>+C35+1</f>
        <v>2023</v>
      </c>
    </row>
    <row r="36" spans="1:5" x14ac:dyDescent="0.2">
      <c r="A36" s="26"/>
      <c r="B36" s="60" t="s">
        <v>24</v>
      </c>
      <c r="C36" s="46">
        <v>170</v>
      </c>
      <c r="D36" s="11">
        <f>+'BATEN EN LASTEN'!I30-1</f>
        <v>208.02000000000004</v>
      </c>
    </row>
    <row r="37" spans="1:5" x14ac:dyDescent="0.2">
      <c r="A37" s="26"/>
      <c r="B37" s="57" t="s">
        <v>9</v>
      </c>
      <c r="C37" s="47">
        <v>88</v>
      </c>
      <c r="D37" s="7">
        <f>+'BATEN EN LASTEN'!J30</f>
        <v>99.73</v>
      </c>
    </row>
    <row r="38" spans="1:5" x14ac:dyDescent="0.2">
      <c r="A38" s="26"/>
      <c r="B38" s="71" t="s">
        <v>23</v>
      </c>
      <c r="C38" s="48">
        <v>642</v>
      </c>
      <c r="D38" s="27">
        <v>-3</v>
      </c>
    </row>
    <row r="39" spans="1:5" ht="15.75" thickBot="1" x14ac:dyDescent="0.25">
      <c r="A39" s="21"/>
      <c r="B39" s="66" t="s">
        <v>1</v>
      </c>
      <c r="C39" s="8">
        <f>SUM(C36:C38)</f>
        <v>900</v>
      </c>
      <c r="D39" s="8">
        <f>SUM(D36:D38)</f>
        <v>304.75000000000006</v>
      </c>
    </row>
    <row r="40" spans="1:5" ht="15.75" thickTop="1" x14ac:dyDescent="0.2">
      <c r="A40" s="21"/>
      <c r="B40" s="55"/>
      <c r="C40" s="9"/>
      <c r="D40" s="9"/>
    </row>
    <row r="41" spans="1:5" x14ac:dyDescent="0.2">
      <c r="A41" s="24" t="s">
        <v>22</v>
      </c>
      <c r="B41" s="55"/>
      <c r="C41" s="44" t="s">
        <v>21</v>
      </c>
      <c r="D41" s="10" t="s">
        <v>21</v>
      </c>
    </row>
    <row r="42" spans="1:5" x14ac:dyDescent="0.2">
      <c r="A42" s="21"/>
      <c r="B42" s="55"/>
      <c r="C42" s="45">
        <v>2022</v>
      </c>
      <c r="D42" s="25">
        <f>+C42+1</f>
        <v>2023</v>
      </c>
    </row>
    <row r="43" spans="1:5" x14ac:dyDescent="0.2">
      <c r="A43" s="28"/>
      <c r="B43" s="61" t="s">
        <v>7</v>
      </c>
      <c r="C43" s="29">
        <v>900</v>
      </c>
      <c r="D43" s="29">
        <v>305</v>
      </c>
      <c r="E43" s="30"/>
    </row>
    <row r="44" spans="1:5" x14ac:dyDescent="0.2">
      <c r="A44" s="22"/>
      <c r="B44" s="62" t="s">
        <v>51</v>
      </c>
      <c r="C44" s="29"/>
      <c r="D44" s="29">
        <f>+'BATEN EN LASTEN'!F30</f>
        <v>0.44</v>
      </c>
      <c r="E44" s="30"/>
    </row>
    <row r="45" spans="1:5" x14ac:dyDescent="0.2">
      <c r="A45" s="22"/>
      <c r="B45" s="62"/>
      <c r="C45" s="29"/>
      <c r="D45" s="29"/>
      <c r="E45" s="30"/>
    </row>
    <row r="46" spans="1:5" x14ac:dyDescent="0.2">
      <c r="A46" s="22"/>
      <c r="B46" s="62"/>
      <c r="C46" s="29"/>
      <c r="D46" s="29"/>
      <c r="E46" s="30"/>
    </row>
    <row r="47" spans="1:5" ht="15.75" thickBot="1" x14ac:dyDescent="0.25">
      <c r="A47" s="21"/>
      <c r="B47" s="72" t="s">
        <v>1</v>
      </c>
      <c r="C47" s="8">
        <f>SUM(C43:C46)</f>
        <v>900</v>
      </c>
      <c r="D47" s="8">
        <f>SUM(D43:D46)</f>
        <v>305.44</v>
      </c>
    </row>
    <row r="48" spans="1:5" ht="15.75" thickTop="1" x14ac:dyDescent="0.2"/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86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0"/>
  <sheetViews>
    <sheetView view="pageBreakPreview" zoomScale="115" zoomScaleNormal="70" zoomScaleSheetLayoutView="115" zoomScalePageLayoutView="125" workbookViewId="0">
      <pane ySplit="7" topLeftCell="A20" activePane="bottomLeft" state="frozen"/>
      <selection pane="bottomLeft" activeCell="E7" sqref="E7"/>
    </sheetView>
  </sheetViews>
  <sheetFormatPr defaultColWidth="11.09765625" defaultRowHeight="14.25" x14ac:dyDescent="0.2"/>
  <cols>
    <col min="1" max="1" width="2.19921875" style="32" customWidth="1"/>
    <col min="2" max="2" width="11.09765625" style="32" bestFit="1" customWidth="1"/>
    <col min="3" max="3" width="16.8984375" style="32" customWidth="1"/>
    <col min="4" max="5" width="10.8984375" style="32" customWidth="1"/>
    <col min="6" max="6" width="11.69921875" style="32" customWidth="1"/>
    <col min="7" max="7" width="11.5" style="32" bestFit="1" customWidth="1"/>
    <col min="8" max="8" width="11.09765625" style="32"/>
    <col min="9" max="9" width="11.59765625" style="32" bestFit="1" customWidth="1"/>
    <col min="10" max="10" width="11.09765625" style="32"/>
    <col min="11" max="11" width="12.5" style="32" customWidth="1"/>
    <col min="12" max="12" width="12.796875" style="32" customWidth="1"/>
    <col min="13" max="16384" width="11.09765625" style="32"/>
  </cols>
  <sheetData>
    <row r="1" spans="2:13" ht="15" x14ac:dyDescent="0.25">
      <c r="B1" s="31" t="s">
        <v>5</v>
      </c>
    </row>
    <row r="3" spans="2:13" x14ac:dyDescent="0.2">
      <c r="B3" s="32" t="s">
        <v>27</v>
      </c>
    </row>
    <row r="4" spans="2:13" ht="15" x14ac:dyDescent="0.25">
      <c r="B4" s="31" t="s">
        <v>42</v>
      </c>
      <c r="G4" s="31" t="s">
        <v>43</v>
      </c>
    </row>
    <row r="5" spans="2:13" x14ac:dyDescent="0.2">
      <c r="B5" s="33" t="s">
        <v>2</v>
      </c>
      <c r="C5" s="32" t="s">
        <v>3</v>
      </c>
      <c r="D5" s="34" t="s">
        <v>4</v>
      </c>
      <c r="G5" s="32" t="s">
        <v>2</v>
      </c>
      <c r="H5" s="32" t="s">
        <v>3</v>
      </c>
      <c r="I5" s="35" t="s">
        <v>4</v>
      </c>
    </row>
    <row r="6" spans="2:13" x14ac:dyDescent="0.2">
      <c r="B6" s="33"/>
    </row>
    <row r="7" spans="2:13" ht="49.15" customHeight="1" x14ac:dyDescent="0.2">
      <c r="B7" s="33"/>
      <c r="D7" s="32" t="s">
        <v>7</v>
      </c>
      <c r="E7" s="32" t="s">
        <v>6</v>
      </c>
      <c r="F7" s="32" t="s">
        <v>8</v>
      </c>
      <c r="I7" s="32" t="s">
        <v>0</v>
      </c>
      <c r="J7" s="32" t="s">
        <v>9</v>
      </c>
      <c r="K7" s="36"/>
    </row>
    <row r="8" spans="2:13" x14ac:dyDescent="0.2">
      <c r="B8" s="33"/>
      <c r="E8" s="37"/>
      <c r="F8" s="37"/>
      <c r="G8" s="33">
        <v>44928</v>
      </c>
      <c r="H8" s="32" t="s">
        <v>30</v>
      </c>
      <c r="I8" s="37">
        <v>13.95</v>
      </c>
    </row>
    <row r="9" spans="2:13" x14ac:dyDescent="0.2">
      <c r="B9" s="33"/>
      <c r="D9" s="37"/>
      <c r="E9" s="37"/>
      <c r="F9" s="37"/>
      <c r="G9" s="33">
        <v>44958</v>
      </c>
      <c r="H9" s="32" t="s">
        <v>31</v>
      </c>
      <c r="I9" s="37">
        <v>17.670000000000002</v>
      </c>
      <c r="J9" s="37"/>
      <c r="K9" s="37"/>
    </row>
    <row r="10" spans="2:13" x14ac:dyDescent="0.2">
      <c r="B10" s="33"/>
      <c r="D10" s="37"/>
      <c r="E10" s="37"/>
      <c r="F10" s="37"/>
      <c r="G10" s="33">
        <v>44986</v>
      </c>
      <c r="H10" s="32" t="s">
        <v>32</v>
      </c>
      <c r="I10" s="37">
        <v>17.670000000000002</v>
      </c>
      <c r="J10" s="37"/>
      <c r="K10" s="37"/>
    </row>
    <row r="11" spans="2:13" x14ac:dyDescent="0.2">
      <c r="B11" s="33">
        <v>45027</v>
      </c>
      <c r="C11" s="32" t="s">
        <v>47</v>
      </c>
      <c r="D11" s="37">
        <v>35</v>
      </c>
      <c r="E11" s="37"/>
      <c r="F11" s="37"/>
      <c r="G11" s="33">
        <v>45017</v>
      </c>
      <c r="H11" s="32" t="s">
        <v>11</v>
      </c>
      <c r="I11" s="37"/>
      <c r="J11" s="37">
        <v>99.73</v>
      </c>
      <c r="K11" s="37"/>
      <c r="L11" s="38"/>
      <c r="M11" s="39"/>
    </row>
    <row r="12" spans="2:13" x14ac:dyDescent="0.2">
      <c r="B12" s="33"/>
      <c r="D12" s="37"/>
      <c r="E12" s="37"/>
      <c r="F12" s="37"/>
      <c r="G12" s="33">
        <f>+G11</f>
        <v>45017</v>
      </c>
      <c r="H12" s="32" t="s">
        <v>33</v>
      </c>
      <c r="I12" s="32">
        <v>17.89</v>
      </c>
      <c r="K12" s="37"/>
      <c r="L12" s="38"/>
      <c r="M12" s="39"/>
    </row>
    <row r="13" spans="2:13" x14ac:dyDescent="0.2">
      <c r="B13" s="33"/>
      <c r="D13" s="37"/>
      <c r="E13" s="37"/>
      <c r="F13" s="37"/>
      <c r="G13" s="33">
        <v>45047</v>
      </c>
      <c r="H13" s="32" t="s">
        <v>34</v>
      </c>
      <c r="I13" s="37">
        <v>17.91</v>
      </c>
      <c r="K13" s="37"/>
      <c r="L13" s="38"/>
      <c r="M13" s="39"/>
    </row>
    <row r="14" spans="2:13" x14ac:dyDescent="0.2">
      <c r="B14" s="33"/>
      <c r="D14" s="37"/>
      <c r="E14" s="37"/>
      <c r="F14" s="37"/>
      <c r="G14" s="33">
        <v>45078</v>
      </c>
      <c r="H14" s="32" t="s">
        <v>35</v>
      </c>
      <c r="I14" s="32">
        <v>17.670000000000002</v>
      </c>
      <c r="J14" s="37"/>
      <c r="K14" s="37"/>
      <c r="L14" s="38"/>
      <c r="M14" s="39"/>
    </row>
    <row r="15" spans="2:13" x14ac:dyDescent="0.2">
      <c r="B15" s="33">
        <v>45179</v>
      </c>
      <c r="C15" s="32" t="s">
        <v>48</v>
      </c>
      <c r="D15" s="37">
        <v>20</v>
      </c>
      <c r="E15" s="37"/>
      <c r="F15" s="37"/>
      <c r="G15" s="33">
        <v>45108</v>
      </c>
      <c r="H15" s="32" t="s">
        <v>36</v>
      </c>
      <c r="I15" s="37">
        <v>17.670000000000002</v>
      </c>
      <c r="J15" s="37"/>
      <c r="K15" s="37"/>
      <c r="L15" s="38"/>
      <c r="M15" s="39"/>
    </row>
    <row r="16" spans="2:13" x14ac:dyDescent="0.2">
      <c r="B16" s="33"/>
      <c r="D16" s="37"/>
      <c r="E16" s="37"/>
      <c r="F16" s="37"/>
      <c r="G16" s="33">
        <v>45139</v>
      </c>
      <c r="H16" s="32" t="s">
        <v>37</v>
      </c>
      <c r="I16" s="32">
        <v>17.670000000000002</v>
      </c>
      <c r="J16" s="37"/>
      <c r="K16" s="37"/>
      <c r="L16" s="38"/>
      <c r="M16" s="39"/>
    </row>
    <row r="17" spans="2:13" x14ac:dyDescent="0.2">
      <c r="B17" s="33"/>
      <c r="D17" s="37"/>
      <c r="E17" s="37"/>
      <c r="F17" s="37"/>
      <c r="G17" s="33">
        <v>45170</v>
      </c>
      <c r="H17" s="32" t="s">
        <v>38</v>
      </c>
      <c r="I17" s="37">
        <v>14.04</v>
      </c>
      <c r="J17" s="37"/>
      <c r="K17" s="37"/>
      <c r="L17" s="38"/>
      <c r="M17" s="39"/>
    </row>
    <row r="18" spans="2:13" x14ac:dyDescent="0.2">
      <c r="B18" s="33" t="s">
        <v>49</v>
      </c>
      <c r="C18" s="32" t="s">
        <v>50</v>
      </c>
      <c r="E18" s="37"/>
      <c r="F18" s="37">
        <v>0.44</v>
      </c>
      <c r="G18" s="33">
        <v>45200</v>
      </c>
      <c r="H18" s="32" t="s">
        <v>39</v>
      </c>
      <c r="I18" s="37">
        <v>21.54</v>
      </c>
      <c r="J18" s="37"/>
      <c r="K18" s="37"/>
      <c r="L18" s="38"/>
      <c r="M18" s="39"/>
    </row>
    <row r="19" spans="2:13" x14ac:dyDescent="0.2">
      <c r="B19" s="33"/>
      <c r="E19" s="37"/>
      <c r="F19" s="37"/>
      <c r="G19" s="33">
        <v>45231</v>
      </c>
      <c r="H19" s="32" t="s">
        <v>40</v>
      </c>
      <c r="I19" s="37">
        <v>17.670000000000002</v>
      </c>
      <c r="J19" s="37"/>
      <c r="K19" s="37"/>
    </row>
    <row r="20" spans="2:13" x14ac:dyDescent="0.2">
      <c r="B20" s="33"/>
      <c r="D20" s="37"/>
      <c r="E20" s="37"/>
      <c r="F20" s="37"/>
      <c r="G20" s="33">
        <v>45261</v>
      </c>
      <c r="H20" s="32" t="s">
        <v>41</v>
      </c>
      <c r="I20" s="37">
        <v>17.670000000000002</v>
      </c>
    </row>
    <row r="21" spans="2:13" x14ac:dyDescent="0.2">
      <c r="B21" s="33"/>
      <c r="D21" s="37"/>
      <c r="E21" s="37"/>
      <c r="F21" s="37"/>
      <c r="G21" s="33"/>
      <c r="I21" s="37"/>
    </row>
    <row r="22" spans="2:13" x14ac:dyDescent="0.2">
      <c r="B22" s="33"/>
      <c r="D22" s="37"/>
      <c r="E22" s="37"/>
      <c r="F22" s="37"/>
      <c r="G22" s="33"/>
      <c r="H22" s="51"/>
      <c r="I22" s="37"/>
    </row>
    <row r="23" spans="2:13" x14ac:dyDescent="0.2">
      <c r="B23" s="33"/>
      <c r="D23" s="37"/>
      <c r="E23" s="37"/>
      <c r="F23" s="37"/>
      <c r="J23" s="37"/>
      <c r="K23" s="37"/>
      <c r="L23" s="32">
        <f>38.85+38.82+38.87+422.17</f>
        <v>538.71</v>
      </c>
    </row>
    <row r="24" spans="2:13" x14ac:dyDescent="0.2">
      <c r="B24" s="33"/>
      <c r="D24" s="37"/>
      <c r="E24" s="37"/>
      <c r="F24" s="37"/>
      <c r="G24" s="33"/>
      <c r="I24" s="37"/>
      <c r="J24" s="37"/>
      <c r="K24" s="37"/>
    </row>
    <row r="25" spans="2:13" x14ac:dyDescent="0.2">
      <c r="B25" s="33"/>
      <c r="D25" s="37"/>
      <c r="E25" s="37"/>
      <c r="F25" s="37"/>
      <c r="J25" s="37"/>
      <c r="K25" s="37"/>
    </row>
    <row r="26" spans="2:13" x14ac:dyDescent="0.2">
      <c r="B26" s="33"/>
      <c r="D26" s="37"/>
      <c r="E26" s="37"/>
      <c r="F26" s="37"/>
      <c r="J26" s="37"/>
      <c r="K26" s="37"/>
    </row>
    <row r="27" spans="2:13" x14ac:dyDescent="0.2">
      <c r="B27" s="33"/>
      <c r="D27" s="37"/>
      <c r="E27" s="37"/>
      <c r="F27" s="37"/>
      <c r="J27" s="37"/>
      <c r="K27" s="37"/>
    </row>
    <row r="28" spans="2:13" x14ac:dyDescent="0.2">
      <c r="B28" s="33"/>
      <c r="D28" s="37"/>
      <c r="E28" s="37"/>
      <c r="F28" s="37"/>
      <c r="J28" s="37"/>
      <c r="K28" s="37"/>
    </row>
    <row r="29" spans="2:13" x14ac:dyDescent="0.2">
      <c r="B29" s="33"/>
      <c r="D29" s="40"/>
      <c r="E29" s="40"/>
      <c r="F29" s="40"/>
      <c r="J29" s="37"/>
      <c r="K29" s="37"/>
    </row>
    <row r="30" spans="2:13" ht="15" x14ac:dyDescent="0.25">
      <c r="C30" s="31" t="s">
        <v>1</v>
      </c>
      <c r="D30" s="37">
        <f>SUM(D8:D29)</f>
        <v>55</v>
      </c>
      <c r="E30" s="37">
        <f>SUM(E8:E29)</f>
        <v>0</v>
      </c>
      <c r="F30" s="37">
        <f>SUM(F8:F29)</f>
        <v>0.44</v>
      </c>
      <c r="I30" s="37">
        <f>SUM(I8:I29)</f>
        <v>209.02000000000004</v>
      </c>
      <c r="J30" s="37">
        <f>SUM(J8:J29)</f>
        <v>99.73</v>
      </c>
      <c r="K30" s="37">
        <f>SUM(K8:K29)</f>
        <v>0</v>
      </c>
    </row>
    <row r="31" spans="2:13" ht="15" x14ac:dyDescent="0.25">
      <c r="D31" s="37"/>
      <c r="E31" s="37"/>
      <c r="F31" s="37">
        <f>SUM(D30:F30)</f>
        <v>55.44</v>
      </c>
      <c r="H31" s="41" t="s">
        <v>1</v>
      </c>
      <c r="K31" s="37">
        <f>SUM(I30:K30)</f>
        <v>308.75000000000006</v>
      </c>
    </row>
    <row r="32" spans="2:13" ht="15" x14ac:dyDescent="0.25">
      <c r="D32" s="37"/>
      <c r="E32" s="41" t="s">
        <v>10</v>
      </c>
      <c r="F32" s="37">
        <f>VALUE(F31)</f>
        <v>55.44</v>
      </c>
      <c r="K32" s="37">
        <f>K31</f>
        <v>308.75000000000006</v>
      </c>
    </row>
    <row r="33" spans="4:10" x14ac:dyDescent="0.2">
      <c r="D33" s="37"/>
      <c r="E33" s="37"/>
      <c r="F33" s="37"/>
    </row>
    <row r="34" spans="4:10" x14ac:dyDescent="0.2">
      <c r="D34" s="37"/>
      <c r="E34" s="37"/>
    </row>
    <row r="35" spans="4:10" x14ac:dyDescent="0.2">
      <c r="D35" s="37"/>
      <c r="E35" s="37"/>
      <c r="F35" s="37"/>
    </row>
    <row r="36" spans="4:10" x14ac:dyDescent="0.2">
      <c r="D36" s="37"/>
      <c r="E36" s="37"/>
      <c r="F36" s="37"/>
    </row>
    <row r="37" spans="4:10" x14ac:dyDescent="0.2">
      <c r="D37" s="37"/>
      <c r="F37" s="37"/>
      <c r="J37" s="38">
        <f>+I30+J30</f>
        <v>308.75000000000006</v>
      </c>
    </row>
    <row r="38" spans="4:10" ht="15" x14ac:dyDescent="0.25">
      <c r="D38" s="37"/>
      <c r="F38" s="41"/>
    </row>
    <row r="39" spans="4:10" x14ac:dyDescent="0.2">
      <c r="D39" s="37"/>
      <c r="F39" s="37"/>
    </row>
    <row r="40" spans="4:10" x14ac:dyDescent="0.2">
      <c r="D40" s="37"/>
      <c r="F40" s="37"/>
    </row>
    <row r="41" spans="4:10" x14ac:dyDescent="0.2">
      <c r="D41" s="37"/>
      <c r="F41" s="37"/>
    </row>
    <row r="42" spans="4:10" x14ac:dyDescent="0.2">
      <c r="F42" s="37"/>
    </row>
    <row r="43" spans="4:10" x14ac:dyDescent="0.2">
      <c r="F43" s="37"/>
    </row>
    <row r="44" spans="4:10" x14ac:dyDescent="0.2">
      <c r="F44" s="37"/>
    </row>
    <row r="45" spans="4:10" x14ac:dyDescent="0.2">
      <c r="F45" s="37"/>
    </row>
    <row r="46" spans="4:10" x14ac:dyDescent="0.2">
      <c r="F46" s="37"/>
    </row>
    <row r="47" spans="4:10" x14ac:dyDescent="0.2">
      <c r="F47" s="37"/>
    </row>
    <row r="48" spans="4:10" x14ac:dyDescent="0.2">
      <c r="F48" s="37"/>
    </row>
    <row r="49" spans="6:6" x14ac:dyDescent="0.2">
      <c r="F49" s="37"/>
    </row>
    <row r="50" spans="6:6" x14ac:dyDescent="0.2">
      <c r="F50" s="37"/>
    </row>
    <row r="51" spans="6:6" x14ac:dyDescent="0.2">
      <c r="F51" s="37"/>
    </row>
    <row r="52" spans="6:6" x14ac:dyDescent="0.2">
      <c r="F52" s="37"/>
    </row>
    <row r="53" spans="6:6" x14ac:dyDescent="0.2">
      <c r="F53" s="37"/>
    </row>
    <row r="54" spans="6:6" x14ac:dyDescent="0.2">
      <c r="F54" s="37"/>
    </row>
    <row r="55" spans="6:6" x14ac:dyDescent="0.2">
      <c r="F55" s="37"/>
    </row>
    <row r="56" spans="6:6" x14ac:dyDescent="0.2">
      <c r="F56" s="37"/>
    </row>
    <row r="57" spans="6:6" x14ac:dyDescent="0.2">
      <c r="F57" s="37"/>
    </row>
    <row r="58" spans="6:6" x14ac:dyDescent="0.2">
      <c r="F58" s="37"/>
    </row>
    <row r="59" spans="6:6" x14ac:dyDescent="0.2">
      <c r="F59" s="37"/>
    </row>
    <row r="60" spans="6:6" x14ac:dyDescent="0.2">
      <c r="F60" s="37"/>
    </row>
    <row r="61" spans="6:6" x14ac:dyDescent="0.2">
      <c r="F61" s="37"/>
    </row>
    <row r="62" spans="6:6" x14ac:dyDescent="0.2">
      <c r="F62" s="37"/>
    </row>
    <row r="63" spans="6:6" x14ac:dyDescent="0.2">
      <c r="F63" s="37"/>
    </row>
    <row r="64" spans="6:6" x14ac:dyDescent="0.2">
      <c r="F64" s="37"/>
    </row>
    <row r="65" spans="6:6" x14ac:dyDescent="0.2">
      <c r="F65" s="37"/>
    </row>
    <row r="66" spans="6:6" x14ac:dyDescent="0.2">
      <c r="F66" s="37"/>
    </row>
    <row r="67" spans="6:6" x14ac:dyDescent="0.2">
      <c r="F67" s="37"/>
    </row>
    <row r="68" spans="6:6" x14ac:dyDescent="0.2">
      <c r="F68" s="37"/>
    </row>
    <row r="69" spans="6:6" x14ac:dyDescent="0.2">
      <c r="F69" s="37"/>
    </row>
    <row r="70" spans="6:6" x14ac:dyDescent="0.2">
      <c r="F70" s="3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7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Balans - jaarrekening</vt:lpstr>
      <vt:lpstr>BATEN EN LASTEN</vt:lpstr>
      <vt:lpstr>'Balans - jaarrekening'!Afdrukbereik</vt:lpstr>
      <vt:lpstr>'BATEN EN LASTEN'!Afdrukbereik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Assmann</dc:creator>
  <cp:lastModifiedBy>Rien van Echteld</cp:lastModifiedBy>
  <cp:lastPrinted>2025-02-12T10:42:05Z</cp:lastPrinted>
  <dcterms:created xsi:type="dcterms:W3CDTF">2017-01-17T22:27:21Z</dcterms:created>
  <dcterms:modified xsi:type="dcterms:W3CDTF">2025-02-12T11:58:08Z</dcterms:modified>
</cp:coreProperties>
</file>